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sse gerechten" sheetId="1" r:id="rId1"/>
    <sheet name="Extras" sheetId="2" r:id="rId2"/>
  </sheets>
  <definedNames/>
  <calcPr fullCalcOnLoad="1"/>
</workbook>
</file>

<file path=xl/sharedStrings.xml><?xml version="1.0" encoding="utf-8"?>
<sst xmlns="http://schemas.openxmlformats.org/spreadsheetml/2006/main" count="92" uniqueCount="79">
  <si>
    <t>Prijsmodule Opgerold</t>
  </si>
  <si>
    <t xml:space="preserve">Totaal exl btw: </t>
  </si>
  <si>
    <r>
      <t xml:space="preserve">Prijs </t>
    </r>
    <r>
      <rPr>
        <sz val="8"/>
        <color indexed="8"/>
        <rFont val="Arial"/>
        <family val="2"/>
      </rPr>
      <t>(excl. btw)</t>
    </r>
  </si>
  <si>
    <r>
      <t xml:space="preserve">Prijs </t>
    </r>
    <r>
      <rPr>
        <sz val="8"/>
        <color indexed="8"/>
        <rFont val="Arial"/>
        <family val="2"/>
      </rPr>
      <t>(incl. btw)</t>
    </r>
  </si>
  <si>
    <t>Aantal (minimaal 15)</t>
  </si>
  <si>
    <t>Totaal (incl. btw)</t>
  </si>
  <si>
    <t>Totaal (excl. btw)</t>
  </si>
  <si>
    <t>Broodjes en wraps</t>
  </si>
  <si>
    <t>Falafel op Libanees brood</t>
  </si>
  <si>
    <t>Wrap met Mexicaanse kip</t>
  </si>
  <si>
    <t>Wrap met Mexicaanse bonenstoof</t>
  </si>
  <si>
    <t>Wrap met stoofvlees</t>
  </si>
  <si>
    <t>Broodje Rollade</t>
  </si>
  <si>
    <t>Broodje Opgerolde worst</t>
  </si>
  <si>
    <t>Broodje hamburger</t>
  </si>
  <si>
    <t>Broodje hamburger (mini)</t>
  </si>
  <si>
    <t>Loempia's</t>
  </si>
  <si>
    <t>Gekruid gehakt</t>
  </si>
  <si>
    <t>Spinazie/feta</t>
  </si>
  <si>
    <t>Kaasloempia</t>
  </si>
  <si>
    <t>Mini groenteloempia's (per 6)</t>
  </si>
  <si>
    <t>Verse spring rolls</t>
  </si>
  <si>
    <t>Spring roll garnalen</t>
  </si>
  <si>
    <t>Spring roll vega</t>
  </si>
  <si>
    <t>Streetfood overig</t>
  </si>
  <si>
    <t>Saté (per 2)</t>
  </si>
  <si>
    <t>Nacho's</t>
  </si>
  <si>
    <t>Gehaktballetjes in Oosterse saus (5 stuks)</t>
  </si>
  <si>
    <t>Gegrilde maïs</t>
  </si>
  <si>
    <t>Dessert</t>
  </si>
  <si>
    <t>Opgerolde cheesecake</t>
  </si>
  <si>
    <t>Brownies</t>
  </si>
  <si>
    <t>Trifle met rood fruit</t>
  </si>
  <si>
    <t>Soepen</t>
  </si>
  <si>
    <t>Pompoensoep</t>
  </si>
  <si>
    <t>Thaise kippensoep</t>
  </si>
  <si>
    <t>Salades</t>
  </si>
  <si>
    <t>Groene salade</t>
  </si>
  <si>
    <t>Pastasalade</t>
  </si>
  <si>
    <t>Overig</t>
  </si>
  <si>
    <t>Broodstengels met dip (5 personen)</t>
  </si>
  <si>
    <t>Falafelballetjes (5 stuks)</t>
  </si>
  <si>
    <t>Friet (inclusief sauzen)</t>
  </si>
  <si>
    <t>Borrel</t>
  </si>
  <si>
    <t>Falafelballetjes (3 stuks)</t>
  </si>
  <si>
    <t>Gehaktballetjes in Oosterse saus (3 stuks)</t>
  </si>
  <si>
    <t>Saté (per 1)</t>
  </si>
  <si>
    <t>Mini loempia's (per 3)</t>
  </si>
  <si>
    <t>Incl. btw</t>
  </si>
  <si>
    <t xml:space="preserve">Excl. btw </t>
  </si>
  <si>
    <t>Totaal</t>
  </si>
  <si>
    <t>Totaal gerechten</t>
  </si>
  <si>
    <t>Aantal personen</t>
  </si>
  <si>
    <t>Voorrolkosten</t>
  </si>
  <si>
    <t>Prijs per persoon</t>
  </si>
  <si>
    <t>Exclusief btw</t>
  </si>
  <si>
    <t>Btw (9%)</t>
  </si>
  <si>
    <t>Prijsmodule overig Opgerold</t>
  </si>
  <si>
    <t>Prijzen inclusief opzetten en/of aansluiten</t>
  </si>
  <si>
    <t>Aantal</t>
  </si>
  <si>
    <t>Meubulair</t>
  </si>
  <si>
    <t>Statafels</t>
  </si>
  <si>
    <t>Biertafel + banken</t>
  </si>
  <si>
    <t>Partytent 3x3m</t>
  </si>
  <si>
    <t>Partytent 6x3m</t>
  </si>
  <si>
    <t>Kruidenplant + kaarsje op bierbank of statafel</t>
  </si>
  <si>
    <t>Aankleding</t>
  </si>
  <si>
    <t>Lichtsnoer 5m</t>
  </si>
  <si>
    <t>Lichtsnoer 10m</t>
  </si>
  <si>
    <t>Geluid</t>
  </si>
  <si>
    <t>Speakers – 2xJBL IRX 108 BT (inclusief standaard)</t>
  </si>
  <si>
    <t>Microfoon (dyniamisch, inclusief snoer 10m)</t>
  </si>
  <si>
    <t>Mengpaneel (12 kanaals)</t>
  </si>
  <si>
    <t>Kabel</t>
  </si>
  <si>
    <t>Stroomkabel (voor buiten) 15 m</t>
  </si>
  <si>
    <t>Stekkerdoos (voor buiten) 5 ingangen, 3 meter</t>
  </si>
  <si>
    <t xml:space="preserve">Totaal </t>
  </si>
  <si>
    <t>Transport</t>
  </si>
  <si>
    <t>Btw (21%)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</si>
</sst>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3]\ #,##0.00;[RED][$€-413]\ #,##0.00\-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3" fillId="0" borderId="1" xfId="20" applyFont="1" applyBorder="1" applyAlignment="1">
      <alignment/>
      <protection/>
    </xf>
    <xf numFmtId="165" fontId="3" fillId="0" borderId="2" xfId="20" applyNumberFormat="1" applyFont="1" applyBorder="1" applyAlignment="1">
      <alignment/>
      <protection/>
    </xf>
    <xf numFmtId="164" fontId="4" fillId="0" borderId="0" xfId="20" applyFont="1" applyAlignment="1">
      <alignment/>
      <protection/>
    </xf>
    <xf numFmtId="164" fontId="6" fillId="0" borderId="0" xfId="20" applyFont="1">
      <alignment/>
      <protection/>
    </xf>
    <xf numFmtId="164" fontId="3" fillId="0" borderId="0" xfId="20" applyFont="1" applyAlignment="1">
      <alignment/>
      <protection/>
    </xf>
    <xf numFmtId="165" fontId="1" fillId="0" borderId="0" xfId="20" applyNumberFormat="1" applyFont="1" applyAlignment="1">
      <alignment/>
      <protection/>
    </xf>
    <xf numFmtId="164" fontId="1" fillId="0" borderId="3" xfId="20" applyFont="1" applyBorder="1" applyAlignment="1">
      <alignment/>
      <protection/>
    </xf>
    <xf numFmtId="164" fontId="6" fillId="0" borderId="0" xfId="0" applyFont="1" applyAlignment="1">
      <alignment/>
    </xf>
    <xf numFmtId="164" fontId="1" fillId="0" borderId="0" xfId="20" applyFont="1" applyAlignment="1">
      <alignment/>
      <protection/>
    </xf>
    <xf numFmtId="164" fontId="1" fillId="0" borderId="3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20" applyFont="1" applyAlignment="1">
      <alignment vertical="top" wrapText="1"/>
      <protection/>
    </xf>
    <xf numFmtId="164" fontId="1" fillId="0" borderId="1" xfId="20" applyFont="1" applyBorder="1" applyAlignment="1">
      <alignment/>
      <protection/>
    </xf>
    <xf numFmtId="164" fontId="1" fillId="0" borderId="4" xfId="20" applyFont="1" applyBorder="1" applyAlignment="1">
      <alignment/>
      <protection/>
    </xf>
    <xf numFmtId="164" fontId="1" fillId="0" borderId="4" xfId="20" applyFont="1" applyBorder="1" applyAlignment="1">
      <alignment horizontal="right"/>
      <protection/>
    </xf>
    <xf numFmtId="164" fontId="1" fillId="0" borderId="2" xfId="20" applyFont="1" applyBorder="1" applyAlignment="1">
      <alignment horizontal="right"/>
      <protection/>
    </xf>
    <xf numFmtId="164" fontId="7" fillId="0" borderId="5" xfId="20" applyFont="1" applyBorder="1" applyAlignment="1">
      <alignment/>
      <protection/>
    </xf>
    <xf numFmtId="165" fontId="1" fillId="0" borderId="6" xfId="20" applyNumberFormat="1" applyFont="1" applyBorder="1" applyAlignment="1">
      <alignment/>
      <protection/>
    </xf>
    <xf numFmtId="164" fontId="1" fillId="0" borderId="7" xfId="20" applyFont="1" applyBorder="1" applyAlignment="1">
      <alignment/>
      <protection/>
    </xf>
    <xf numFmtId="164" fontId="1" fillId="0" borderId="8" xfId="20" applyFont="1" applyBorder="1" applyAlignment="1">
      <alignment/>
      <protection/>
    </xf>
    <xf numFmtId="164" fontId="1" fillId="0" borderId="9" xfId="20" applyFont="1" applyBorder="1" applyAlignment="1">
      <alignment/>
      <protection/>
    </xf>
    <xf numFmtId="164" fontId="1" fillId="0" borderId="5" xfId="20" applyFont="1" applyBorder="1" applyAlignment="1">
      <alignment/>
      <protection/>
    </xf>
    <xf numFmtId="165" fontId="7" fillId="0" borderId="0" xfId="20" applyNumberFormat="1" applyFont="1" applyAlignment="1">
      <alignment/>
      <protection/>
    </xf>
    <xf numFmtId="164" fontId="1" fillId="0" borderId="10" xfId="20" applyFont="1" applyBorder="1" applyAlignment="1">
      <alignment/>
      <protection/>
    </xf>
    <xf numFmtId="164" fontId="1" fillId="0" borderId="11" xfId="20" applyFont="1" applyBorder="1" applyAlignment="1">
      <alignment/>
      <protection/>
    </xf>
    <xf numFmtId="165" fontId="1" fillId="0" borderId="12" xfId="20" applyNumberFormat="1" applyFont="1" applyBorder="1" applyAlignment="1">
      <alignment/>
      <protection/>
    </xf>
    <xf numFmtId="164" fontId="8" fillId="0" borderId="11" xfId="20" applyFont="1" applyBorder="1" applyAlignment="1">
      <alignment/>
      <protection/>
    </xf>
    <xf numFmtId="165" fontId="8" fillId="0" borderId="11" xfId="20" applyNumberFormat="1" applyFont="1" applyBorder="1" applyAlignment="1">
      <alignment/>
      <protection/>
    </xf>
    <xf numFmtId="165" fontId="3" fillId="0" borderId="0" xfId="20" applyNumberFormat="1" applyFont="1" applyAlignment="1">
      <alignment/>
      <protection/>
    </xf>
    <xf numFmtId="164" fontId="6" fillId="0" borderId="0" xfId="20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9525</xdr:rowOff>
    </xdr:from>
    <xdr:to>
      <xdr:col>1</xdr:col>
      <xdr:colOff>1628775</xdr:colOff>
      <xdr:row>2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"/>
          <a:ext cx="6000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9525</xdr:rowOff>
    </xdr:from>
    <xdr:to>
      <xdr:col>1</xdr:col>
      <xdr:colOff>1628775</xdr:colOff>
      <xdr:row>2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"/>
          <a:ext cx="6000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pane ySplit="3" topLeftCell="A36" activePane="bottomLeft" state="frozen"/>
      <selection pane="topLeft" activeCell="A1" sqref="A1"/>
      <selection pane="bottomLeft" activeCell="H63" sqref="H63"/>
    </sheetView>
  </sheetViews>
  <sheetFormatPr defaultColWidth="13.7109375" defaultRowHeight="15" customHeight="1"/>
  <cols>
    <col min="1" max="1" width="29.00390625" style="1" customWidth="1"/>
    <col min="2" max="2" width="36.00390625" style="1" customWidth="1"/>
    <col min="3" max="3" width="13.140625" style="1" customWidth="1"/>
    <col min="4" max="5" width="11.57421875" style="1" customWidth="1"/>
    <col min="6" max="6" width="18.7109375" style="1" customWidth="1"/>
    <col min="7" max="7" width="11.57421875" style="1" customWidth="1"/>
    <col min="8" max="8" width="15.28125" style="1" customWidth="1"/>
    <col min="9" max="11" width="11.57421875" style="1" customWidth="1"/>
    <col min="12" max="26" width="11.00390625" style="1" customWidth="1"/>
    <col min="27" max="16384" width="12.57421875" style="1" customWidth="1"/>
  </cols>
  <sheetData>
    <row r="1" spans="1:9" ht="12.75" customHeight="1">
      <c r="A1" s="2" t="s">
        <v>0</v>
      </c>
      <c r="H1" s="3" t="s">
        <v>1</v>
      </c>
      <c r="I1" s="4">
        <f>F60</f>
        <v>295</v>
      </c>
    </row>
    <row r="2" ht="12.75" customHeight="1"/>
    <row r="3" spans="3:9" ht="12.75" customHeight="1">
      <c r="C3" s="5" t="s">
        <v>2</v>
      </c>
      <c r="D3" s="5" t="s">
        <v>3</v>
      </c>
      <c r="F3" s="6" t="s">
        <v>4</v>
      </c>
      <c r="H3" s="6" t="s">
        <v>5</v>
      </c>
      <c r="I3" s="6" t="s">
        <v>6</v>
      </c>
    </row>
    <row r="4" ht="12.75" customHeight="1">
      <c r="A4" s="7" t="s">
        <v>7</v>
      </c>
    </row>
    <row r="5" spans="2:9" ht="12.75" customHeight="1">
      <c r="B5" s="6" t="s">
        <v>8</v>
      </c>
      <c r="C5" s="8">
        <f>D5/109*100</f>
        <v>6.376146788990826</v>
      </c>
      <c r="D5" s="8">
        <v>6.95</v>
      </c>
      <c r="F5" s="9"/>
      <c r="H5" s="8">
        <f>I5*1.09</f>
        <v>0</v>
      </c>
      <c r="I5" s="8">
        <f>C5*F5</f>
        <v>0</v>
      </c>
    </row>
    <row r="6" spans="2:11" ht="12.75" customHeight="1">
      <c r="B6" s="6" t="s">
        <v>9</v>
      </c>
      <c r="C6" s="8">
        <f>D6/109*100</f>
        <v>7.110091743119266</v>
      </c>
      <c r="D6" s="8">
        <v>7.75</v>
      </c>
      <c r="F6" s="9"/>
      <c r="H6" s="8">
        <f>I6*1.09</f>
        <v>0</v>
      </c>
      <c r="I6" s="8">
        <f>C6*F6</f>
        <v>0</v>
      </c>
      <c r="K6" s="10"/>
    </row>
    <row r="7" spans="2:9" ht="12.75" customHeight="1">
      <c r="B7" s="6" t="s">
        <v>10</v>
      </c>
      <c r="C7" s="8">
        <f>D7/109*100</f>
        <v>6.743119266055045</v>
      </c>
      <c r="D7" s="8">
        <v>7.35</v>
      </c>
      <c r="F7" s="9"/>
      <c r="H7" s="8">
        <f>I7*1.09</f>
        <v>0</v>
      </c>
      <c r="I7" s="8">
        <f>C7*F7</f>
        <v>0</v>
      </c>
    </row>
    <row r="8" spans="2:9" ht="12.75" customHeight="1">
      <c r="B8" s="6" t="s">
        <v>11</v>
      </c>
      <c r="C8" s="8">
        <f>D8/109*100</f>
        <v>7.844036697247707</v>
      </c>
      <c r="D8" s="8">
        <v>8.55</v>
      </c>
      <c r="F8" s="9"/>
      <c r="H8" s="8">
        <f>I8*1.09</f>
        <v>0</v>
      </c>
      <c r="I8" s="8">
        <f>C8*F8</f>
        <v>0</v>
      </c>
    </row>
    <row r="9" spans="2:9" ht="12.75" customHeight="1">
      <c r="B9" s="6" t="s">
        <v>12</v>
      </c>
      <c r="C9" s="8">
        <f>D9/109*100</f>
        <v>11.834862385321102</v>
      </c>
      <c r="D9" s="8">
        <v>12.9</v>
      </c>
      <c r="F9" s="9"/>
      <c r="H9" s="8">
        <f>I9*1.09</f>
        <v>0</v>
      </c>
      <c r="I9" s="8">
        <f>C9*F9</f>
        <v>0</v>
      </c>
    </row>
    <row r="10" spans="2:9" ht="12.75" customHeight="1">
      <c r="B10" s="6" t="s">
        <v>13</v>
      </c>
      <c r="C10" s="8">
        <f>D10/109*100</f>
        <v>8.440366972477063</v>
      </c>
      <c r="D10" s="8">
        <v>9.2</v>
      </c>
      <c r="F10" s="9"/>
      <c r="H10" s="8">
        <f>I10*1.09</f>
        <v>0</v>
      </c>
      <c r="I10" s="8">
        <f>C10*F10</f>
        <v>0</v>
      </c>
    </row>
    <row r="11" spans="2:9" ht="12.75" customHeight="1">
      <c r="B11" s="6" t="s">
        <v>14</v>
      </c>
      <c r="C11" s="8">
        <f>D11/109*100</f>
        <v>8.440366972477063</v>
      </c>
      <c r="D11" s="8">
        <v>9.2</v>
      </c>
      <c r="F11" s="9"/>
      <c r="H11" s="8">
        <f>I11*1.09</f>
        <v>0</v>
      </c>
      <c r="I11" s="8">
        <f>C11*F11</f>
        <v>0</v>
      </c>
    </row>
    <row r="12" spans="2:9" ht="12.75" customHeight="1">
      <c r="B12" s="6" t="s">
        <v>15</v>
      </c>
      <c r="C12" s="8">
        <f>D12/109*100</f>
        <v>6.330275229357799</v>
      </c>
      <c r="D12" s="8">
        <v>6.9</v>
      </c>
      <c r="F12" s="9"/>
      <c r="H12" s="8">
        <f>I12*1.09</f>
        <v>0</v>
      </c>
      <c r="I12" s="8">
        <f>C12*F12</f>
        <v>0</v>
      </c>
    </row>
    <row r="13" ht="12.75" customHeight="1">
      <c r="F13" s="11"/>
    </row>
    <row r="14" ht="12.75" customHeight="1">
      <c r="A14" s="7" t="s">
        <v>16</v>
      </c>
    </row>
    <row r="15" spans="2:9" ht="12.75" customHeight="1">
      <c r="B15" s="6" t="s">
        <v>17</v>
      </c>
      <c r="C15" s="8">
        <f>D15/109*100</f>
        <v>3.4403669724770642</v>
      </c>
      <c r="D15" s="8">
        <v>3.75</v>
      </c>
      <c r="F15" s="9"/>
      <c r="H15" s="8">
        <f>I15*1.09</f>
        <v>0</v>
      </c>
      <c r="I15" s="8">
        <f>C15*F15</f>
        <v>0</v>
      </c>
    </row>
    <row r="16" spans="2:9" ht="12.75" customHeight="1">
      <c r="B16" s="6" t="s">
        <v>18</v>
      </c>
      <c r="C16" s="8">
        <f>D16/109*100</f>
        <v>3.4403669724770642</v>
      </c>
      <c r="D16" s="8">
        <v>3.75</v>
      </c>
      <c r="F16" s="9"/>
      <c r="H16" s="8">
        <f>I16*1.09</f>
        <v>0</v>
      </c>
      <c r="I16" s="8">
        <f>C16*F16</f>
        <v>0</v>
      </c>
    </row>
    <row r="17" spans="2:9" ht="12.75" customHeight="1">
      <c r="B17" s="6" t="s">
        <v>19</v>
      </c>
      <c r="C17" s="8">
        <f>D17/109*100</f>
        <v>3.1651376146788994</v>
      </c>
      <c r="D17" s="8">
        <v>3.45</v>
      </c>
      <c r="F17" s="9"/>
      <c r="H17" s="8">
        <f>I17*1.09</f>
        <v>0</v>
      </c>
      <c r="I17" s="8">
        <f>C17*F17</f>
        <v>0</v>
      </c>
    </row>
    <row r="18" spans="2:9" ht="12.75" customHeight="1">
      <c r="B18" s="6" t="s">
        <v>20</v>
      </c>
      <c r="C18" s="8">
        <f>D18/109*100</f>
        <v>3.990825688073394</v>
      </c>
      <c r="D18" s="8">
        <v>4.35</v>
      </c>
      <c r="F18" s="9"/>
      <c r="H18" s="8">
        <f>I18*1.09</f>
        <v>0</v>
      </c>
      <c r="I18" s="8">
        <f>C18*F18</f>
        <v>0</v>
      </c>
    </row>
    <row r="19" ht="12.75" customHeight="1"/>
    <row r="20" ht="12.75" customHeight="1">
      <c r="A20" s="7" t="s">
        <v>21</v>
      </c>
    </row>
    <row r="21" spans="2:9" ht="12.75" customHeight="1">
      <c r="B21" s="6" t="s">
        <v>22</v>
      </c>
      <c r="C21" s="8">
        <f>D21/109*100</f>
        <v>3.7614678899082565</v>
      </c>
      <c r="D21" s="8">
        <v>4.1</v>
      </c>
      <c r="F21" s="12"/>
      <c r="H21" s="8">
        <f>I21*1.09</f>
        <v>0</v>
      </c>
      <c r="I21" s="8">
        <f>C21*F21</f>
        <v>0</v>
      </c>
    </row>
    <row r="22" spans="2:9" ht="12.75" customHeight="1">
      <c r="B22" s="6" t="s">
        <v>23</v>
      </c>
      <c r="C22" s="8">
        <f>D22/109*100</f>
        <v>3.577981651376147</v>
      </c>
      <c r="D22" s="8">
        <v>3.9</v>
      </c>
      <c r="F22" s="12"/>
      <c r="H22" s="8">
        <f>I22*1.09</f>
        <v>0</v>
      </c>
      <c r="I22" s="8">
        <f>C22*F22</f>
        <v>0</v>
      </c>
    </row>
    <row r="23" spans="3:6" ht="12.75" customHeight="1">
      <c r="C23" s="8"/>
      <c r="D23" s="8"/>
      <c r="F23" s="13"/>
    </row>
    <row r="24" ht="12.75" customHeight="1">
      <c r="A24" s="7" t="s">
        <v>24</v>
      </c>
    </row>
    <row r="25" spans="2:9" ht="12.75" customHeight="1">
      <c r="B25" s="6" t="s">
        <v>25</v>
      </c>
      <c r="C25" s="8">
        <f>D25/109*100</f>
        <v>8.486238532110093</v>
      </c>
      <c r="D25" s="8">
        <v>9.25</v>
      </c>
      <c r="F25" s="12"/>
      <c r="H25" s="8">
        <f>I25*1.09</f>
        <v>0</v>
      </c>
      <c r="I25" s="8">
        <f>C25*F25</f>
        <v>0</v>
      </c>
    </row>
    <row r="26" spans="2:9" ht="12.75" customHeight="1">
      <c r="B26" s="6" t="s">
        <v>26</v>
      </c>
      <c r="C26" s="8">
        <f>D26/109*100</f>
        <v>6.697247706422019</v>
      </c>
      <c r="D26" s="8">
        <v>7.3</v>
      </c>
      <c r="F26" s="12"/>
      <c r="H26" s="8">
        <f>I26*1.09</f>
        <v>0</v>
      </c>
      <c r="I26" s="8">
        <f>C26*F26</f>
        <v>0</v>
      </c>
    </row>
    <row r="27" spans="2:9" ht="12.75" customHeight="1">
      <c r="B27" s="6" t="s">
        <v>27</v>
      </c>
      <c r="C27" s="8">
        <f>D27/109*100</f>
        <v>7.20183486238532</v>
      </c>
      <c r="D27" s="8">
        <v>7.85</v>
      </c>
      <c r="F27" s="12"/>
      <c r="H27" s="8">
        <f>I27*1.09</f>
        <v>0</v>
      </c>
      <c r="I27" s="8">
        <f>C27*F27</f>
        <v>0</v>
      </c>
    </row>
    <row r="28" spans="2:9" ht="12.75" customHeight="1">
      <c r="B28" s="6" t="s">
        <v>28</v>
      </c>
      <c r="C28" s="8">
        <f>D28/109*100</f>
        <v>3.990825688073394</v>
      </c>
      <c r="D28" s="8">
        <v>4.35</v>
      </c>
      <c r="F28" s="12"/>
      <c r="H28" s="8">
        <f>I28*1.09</f>
        <v>0</v>
      </c>
      <c r="I28" s="8">
        <f>C28*F28</f>
        <v>0</v>
      </c>
    </row>
    <row r="29" spans="3:6" ht="12.75" customHeight="1">
      <c r="C29" s="8"/>
      <c r="D29" s="8"/>
      <c r="F29" s="12"/>
    </row>
    <row r="30" ht="12.75" customHeight="1">
      <c r="A30" s="7" t="s">
        <v>29</v>
      </c>
    </row>
    <row r="31" spans="2:9" ht="12.75" customHeight="1">
      <c r="B31" s="6" t="s">
        <v>30</v>
      </c>
      <c r="C31" s="8">
        <f>D31/109*100</f>
        <v>3.9449541284403664</v>
      </c>
      <c r="D31" s="8">
        <v>4.3</v>
      </c>
      <c r="F31" s="12"/>
      <c r="H31" s="8">
        <f>I31*1.09</f>
        <v>0</v>
      </c>
      <c r="I31" s="8">
        <f>C31*F31</f>
        <v>0</v>
      </c>
    </row>
    <row r="32" spans="2:9" ht="12.75" customHeight="1">
      <c r="B32" s="6" t="s">
        <v>31</v>
      </c>
      <c r="C32" s="8">
        <f>D32/109*100</f>
        <v>2.4311926605504586</v>
      </c>
      <c r="D32" s="8">
        <v>2.65</v>
      </c>
      <c r="F32" s="12"/>
      <c r="H32" s="8">
        <f>I32*1.09</f>
        <v>0</v>
      </c>
      <c r="I32" s="8">
        <f>C32*F32</f>
        <v>0</v>
      </c>
    </row>
    <row r="33" spans="2:9" ht="12.75" customHeight="1">
      <c r="B33" s="6" t="s">
        <v>32</v>
      </c>
      <c r="C33" s="8">
        <f>D33/109*100</f>
        <v>4.678899082568807</v>
      </c>
      <c r="D33" s="8">
        <v>5.1</v>
      </c>
      <c r="F33" s="12"/>
      <c r="H33" s="8">
        <f>I33*1.09</f>
        <v>0</v>
      </c>
      <c r="I33" s="8">
        <f>C33*F33</f>
        <v>0</v>
      </c>
    </row>
    <row r="34" spans="3:4" ht="12.75" customHeight="1">
      <c r="C34" s="8"/>
      <c r="D34" s="8"/>
    </row>
    <row r="35" ht="12.75" customHeight="1">
      <c r="A35" s="7" t="s">
        <v>33</v>
      </c>
    </row>
    <row r="36" spans="2:9" ht="12.75" customHeight="1">
      <c r="B36" s="6" t="s">
        <v>34</v>
      </c>
      <c r="C36" s="8">
        <f>D36/109*100</f>
        <v>4.81651376146789</v>
      </c>
      <c r="D36" s="8">
        <v>5.25</v>
      </c>
      <c r="F36" s="12"/>
      <c r="H36" s="8">
        <f>I36*1.09</f>
        <v>0</v>
      </c>
      <c r="I36" s="8">
        <f>C36*F36</f>
        <v>0</v>
      </c>
    </row>
    <row r="37" spans="2:9" ht="12.75" customHeight="1">
      <c r="B37" s="6" t="s">
        <v>35</v>
      </c>
      <c r="C37" s="8">
        <f>D37/109*100</f>
        <v>4.81651376146789</v>
      </c>
      <c r="D37" s="8">
        <v>5.25</v>
      </c>
      <c r="F37" s="12"/>
      <c r="H37" s="8">
        <f>I37*1.09</f>
        <v>0</v>
      </c>
      <c r="I37" s="8">
        <f>C37*F37</f>
        <v>0</v>
      </c>
    </row>
    <row r="38" ht="12.75" customHeight="1"/>
    <row r="39" ht="12.75" customHeight="1">
      <c r="A39" s="7" t="s">
        <v>36</v>
      </c>
    </row>
    <row r="40" spans="2:9" ht="12.75" customHeight="1">
      <c r="B40" s="6" t="s">
        <v>37</v>
      </c>
      <c r="C40" s="8">
        <f>D40/109*100</f>
        <v>5.5963302752293576</v>
      </c>
      <c r="D40" s="8">
        <v>6.1</v>
      </c>
      <c r="F40" s="12"/>
      <c r="H40" s="8">
        <f>I40*1.09</f>
        <v>0</v>
      </c>
      <c r="I40" s="8">
        <f>C40*F40</f>
        <v>0</v>
      </c>
    </row>
    <row r="41" spans="2:9" ht="12.75" customHeight="1">
      <c r="B41" s="6" t="s">
        <v>38</v>
      </c>
      <c r="C41" s="8">
        <f>D41/109*100</f>
        <v>5.5963302752293576</v>
      </c>
      <c r="D41" s="8">
        <v>6.1</v>
      </c>
      <c r="F41" s="12"/>
      <c r="H41" s="8">
        <f>I41*1.09</f>
        <v>0</v>
      </c>
      <c r="I41" s="8">
        <f>C41*F41</f>
        <v>0</v>
      </c>
    </row>
    <row r="42" ht="12.75" customHeight="1"/>
    <row r="43" ht="12.75" customHeight="1">
      <c r="A43" s="7" t="s">
        <v>39</v>
      </c>
    </row>
    <row r="44" spans="2:9" ht="12.75" customHeight="1">
      <c r="B44" s="6" t="s">
        <v>40</v>
      </c>
      <c r="C44" s="8">
        <f>D44/109*100</f>
        <v>22.93577981651376</v>
      </c>
      <c r="D44" s="8">
        <v>25</v>
      </c>
      <c r="F44" s="12"/>
      <c r="H44" s="8">
        <f>I44*1.09</f>
        <v>0</v>
      </c>
      <c r="I44" s="8">
        <f>C44*F44</f>
        <v>0</v>
      </c>
    </row>
    <row r="45" spans="2:9" ht="12.75" customHeight="1">
      <c r="B45" s="6" t="s">
        <v>41</v>
      </c>
      <c r="C45" s="8">
        <f>D45/109*100</f>
        <v>4.724770642201835</v>
      </c>
      <c r="D45" s="8">
        <v>5.15</v>
      </c>
      <c r="F45" s="12"/>
      <c r="H45" s="8">
        <f>I45*1.09</f>
        <v>0</v>
      </c>
      <c r="I45" s="8">
        <f>C45*F45</f>
        <v>0</v>
      </c>
    </row>
    <row r="46" spans="2:9" ht="12.75" customHeight="1">
      <c r="B46" s="6" t="s">
        <v>42</v>
      </c>
      <c r="C46" s="8">
        <f>D46/109*100</f>
        <v>3.5321100917431196</v>
      </c>
      <c r="D46" s="8">
        <v>3.85</v>
      </c>
      <c r="F46" s="12"/>
      <c r="H46" s="8">
        <f>I46*1.09</f>
        <v>0</v>
      </c>
      <c r="I46" s="8">
        <f>C46*F46</f>
        <v>0</v>
      </c>
    </row>
    <row r="47" ht="12.75" customHeight="1"/>
    <row r="48" ht="12.75" customHeight="1">
      <c r="A48" s="7" t="s">
        <v>43</v>
      </c>
    </row>
    <row r="49" spans="2:9" ht="12.75" customHeight="1">
      <c r="B49" s="6" t="s">
        <v>44</v>
      </c>
      <c r="C49" s="8">
        <f>D49/109*100</f>
        <v>2.981651376146789</v>
      </c>
      <c r="D49" s="8">
        <v>3.25</v>
      </c>
      <c r="F49" s="12"/>
      <c r="H49" s="8">
        <f>I49*1.09</f>
        <v>0</v>
      </c>
      <c r="I49" s="8">
        <f>C49*F49</f>
        <v>0</v>
      </c>
    </row>
    <row r="50" spans="2:9" ht="12.75" customHeight="1">
      <c r="B50" s="6" t="s">
        <v>45</v>
      </c>
      <c r="C50" s="8">
        <f>D50/109*100</f>
        <v>3.89908256880734</v>
      </c>
      <c r="D50" s="8">
        <v>4.25</v>
      </c>
      <c r="F50" s="12"/>
      <c r="H50" s="8">
        <f>I50*1.09</f>
        <v>0</v>
      </c>
      <c r="I50" s="8">
        <f>C50*F50</f>
        <v>0</v>
      </c>
    </row>
    <row r="51" spans="2:9" ht="12.75" customHeight="1">
      <c r="B51" s="6" t="s">
        <v>46</v>
      </c>
      <c r="C51" s="8">
        <f>D51/109*100</f>
        <v>4.81651376146789</v>
      </c>
      <c r="D51" s="8">
        <v>5.25</v>
      </c>
      <c r="F51" s="12"/>
      <c r="H51" s="8">
        <f>I51*1.09</f>
        <v>0</v>
      </c>
      <c r="I51" s="8">
        <f>C51*F51</f>
        <v>0</v>
      </c>
    </row>
    <row r="52" spans="2:9" ht="12.75" customHeight="1">
      <c r="B52" s="14" t="s">
        <v>47</v>
      </c>
      <c r="C52" s="8">
        <f>D52/109*100</f>
        <v>2.706422018348624</v>
      </c>
      <c r="D52" s="8">
        <v>2.95</v>
      </c>
      <c r="F52" s="12"/>
      <c r="H52" s="8">
        <f>I52*1.09</f>
        <v>0</v>
      </c>
      <c r="I52" s="8">
        <f>C52*F52</f>
        <v>0</v>
      </c>
    </row>
    <row r="53" ht="12.75" customHeight="1">
      <c r="B53" s="14"/>
    </row>
    <row r="54" ht="12.75" customHeight="1">
      <c r="B54" s="14"/>
    </row>
    <row r="55" spans="2:6" ht="12.75" customHeight="1">
      <c r="B55" s="15"/>
      <c r="C55" s="16"/>
      <c r="D55" s="16"/>
      <c r="E55" s="17" t="s">
        <v>48</v>
      </c>
      <c r="F55" s="18" t="s">
        <v>49</v>
      </c>
    </row>
    <row r="56" spans="1:11" ht="12.75" customHeight="1">
      <c r="A56" s="2"/>
      <c r="B56" s="19" t="s">
        <v>50</v>
      </c>
      <c r="C56" s="11" t="s">
        <v>51</v>
      </c>
      <c r="E56" s="8">
        <f>F56*1.09</f>
        <v>0</v>
      </c>
      <c r="F56" s="20">
        <f>SUM(I5:I109)</f>
        <v>0</v>
      </c>
      <c r="I56" s="21" t="s">
        <v>52</v>
      </c>
      <c r="J56" s="22"/>
      <c r="K56" s="23"/>
    </row>
    <row r="57" spans="2:11" ht="12.75" customHeight="1">
      <c r="B57" s="24"/>
      <c r="C57" s="11"/>
      <c r="F57" s="20"/>
      <c r="I57" s="24"/>
      <c r="K57" s="20"/>
    </row>
    <row r="58" spans="2:11" ht="12.75" customHeight="1">
      <c r="B58" s="24"/>
      <c r="C58" s="11" t="s">
        <v>53</v>
      </c>
      <c r="E58" s="8">
        <f>F58*1.09</f>
        <v>321.55</v>
      </c>
      <c r="F58" s="20">
        <v>295</v>
      </c>
      <c r="I58" s="24" t="s">
        <v>54</v>
      </c>
      <c r="K58" s="20">
        <f>E60/K56</f>
        <v>0</v>
      </c>
    </row>
    <row r="59" spans="2:11" ht="12.75" customHeight="1">
      <c r="B59" s="24"/>
      <c r="C59" s="11"/>
      <c r="F59" s="20"/>
      <c r="I59" s="24"/>
      <c r="K59" s="20"/>
    </row>
    <row r="60" spans="2:11" ht="12.75" customHeight="1">
      <c r="B60" s="24"/>
      <c r="C60" s="7" t="s">
        <v>50</v>
      </c>
      <c r="E60" s="25">
        <f>SUM(E56:E59)</f>
        <v>321.55</v>
      </c>
      <c r="F60" s="20">
        <f>SUM(F56:F59)</f>
        <v>295</v>
      </c>
      <c r="I60" s="26" t="s">
        <v>55</v>
      </c>
      <c r="J60" s="27"/>
      <c r="K60" s="28">
        <f>F60/K56</f>
        <v>0</v>
      </c>
    </row>
    <row r="61" spans="2:6" ht="12.75" customHeight="1">
      <c r="B61" s="26"/>
      <c r="C61" s="29" t="s">
        <v>56</v>
      </c>
      <c r="D61" s="27"/>
      <c r="E61" s="30">
        <f>F60*0.09</f>
        <v>26.55</v>
      </c>
      <c r="F61" s="2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dataValidations count="2">
    <dataValidation type="decimal" operator="greaterThan" allowBlank="1" showInputMessage="1" showErrorMessage="1" prompt="Error - Minimaal 15" sqref="F5:F12 F15:F18 F21:F23 F25:F29 F31:F33 F36:F37 F40:F41 F44:F46 F49:F52">
      <formula1>14</formula1>
    </dataValidation>
    <dataValidation type="list" allowBlank="1" sqref="K6">
      <formula1>"15,16,17,18,19,20"</formula1>
      <formula2>0</formula2>
    </dataValidation>
  </dataValidations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13.7109375" defaultRowHeight="15" customHeight="1"/>
  <cols>
    <col min="1" max="1" width="29.00390625" style="1" customWidth="1"/>
    <col min="2" max="2" width="43.140625" style="1" customWidth="1"/>
    <col min="3" max="3" width="13.140625" style="1" customWidth="1"/>
    <col min="4" max="5" width="11.57421875" style="1" customWidth="1"/>
    <col min="6" max="6" width="18.7109375" style="1" customWidth="1"/>
    <col min="7" max="7" width="11.57421875" style="1" customWidth="1"/>
    <col min="8" max="8" width="15.28125" style="1" customWidth="1"/>
    <col min="9" max="11" width="11.57421875" style="1" customWidth="1"/>
    <col min="12" max="26" width="11.00390625" style="1" customWidth="1"/>
    <col min="27" max="16384" width="12.57421875" style="1" customWidth="1"/>
  </cols>
  <sheetData>
    <row r="1" spans="1:9" ht="12.75" customHeight="1">
      <c r="A1" s="2" t="s">
        <v>57</v>
      </c>
      <c r="H1" s="7" t="s">
        <v>1</v>
      </c>
      <c r="I1" s="31">
        <f>F32</f>
        <v>60</v>
      </c>
    </row>
    <row r="2" ht="12.75" customHeight="1">
      <c r="A2" s="6" t="s">
        <v>58</v>
      </c>
    </row>
    <row r="3" spans="3:9" ht="12.75" customHeight="1">
      <c r="C3" s="5" t="s">
        <v>2</v>
      </c>
      <c r="D3" s="5" t="s">
        <v>3</v>
      </c>
      <c r="F3" s="6" t="s">
        <v>59</v>
      </c>
      <c r="H3" s="6" t="s">
        <v>5</v>
      </c>
      <c r="I3" s="6" t="s">
        <v>6</v>
      </c>
    </row>
    <row r="4" ht="12.75" customHeight="1">
      <c r="A4" s="7" t="s">
        <v>60</v>
      </c>
    </row>
    <row r="5" spans="2:9" ht="12.75" customHeight="1">
      <c r="B5" s="6" t="s">
        <v>61</v>
      </c>
      <c r="C5" s="8">
        <v>10</v>
      </c>
      <c r="D5" s="8">
        <f>C5*1.21</f>
        <v>12.1</v>
      </c>
      <c r="F5" s="9"/>
      <c r="H5" s="8">
        <f>I5*1.09</f>
        <v>0</v>
      </c>
      <c r="I5" s="8">
        <f>C5*F5</f>
        <v>0</v>
      </c>
    </row>
    <row r="6" spans="2:11" ht="12.75" customHeight="1">
      <c r="B6" s="6" t="s">
        <v>62</v>
      </c>
      <c r="C6" s="8">
        <v>25</v>
      </c>
      <c r="D6" s="8">
        <f>C6*1.21</f>
        <v>30.25</v>
      </c>
      <c r="F6" s="9"/>
      <c r="H6" s="8">
        <f>I6*1.09</f>
        <v>0</v>
      </c>
      <c r="I6" s="8">
        <f>C6*F6</f>
        <v>0</v>
      </c>
      <c r="K6" s="10"/>
    </row>
    <row r="7" spans="2:9" ht="12.75" customHeight="1">
      <c r="B7" s="6" t="s">
        <v>63</v>
      </c>
      <c r="C7" s="8">
        <v>30</v>
      </c>
      <c r="D7" s="8">
        <f>C7*1.21</f>
        <v>36.3</v>
      </c>
      <c r="F7" s="9"/>
      <c r="H7" s="8">
        <f>I7*1.09</f>
        <v>0</v>
      </c>
      <c r="I7" s="8">
        <f>C7*F7</f>
        <v>0</v>
      </c>
    </row>
    <row r="8" spans="2:9" ht="12.75" customHeight="1">
      <c r="B8" s="6" t="s">
        <v>64</v>
      </c>
      <c r="C8" s="8">
        <v>40</v>
      </c>
      <c r="D8" s="8">
        <f>C8*1.21</f>
        <v>48.4</v>
      </c>
      <c r="F8" s="9"/>
      <c r="H8" s="8">
        <f>I8*1.09</f>
        <v>0</v>
      </c>
      <c r="I8" s="8">
        <f>C8*F8</f>
        <v>0</v>
      </c>
    </row>
    <row r="9" spans="2:9" ht="12.75" customHeight="1">
      <c r="B9" s="32" t="s">
        <v>65</v>
      </c>
      <c r="C9" s="8">
        <v>4.5</v>
      </c>
      <c r="D9" s="8">
        <f>C9*1.21</f>
        <v>5.445</v>
      </c>
      <c r="F9" s="9"/>
      <c r="H9" s="8">
        <f>I9*1.09</f>
        <v>0</v>
      </c>
      <c r="I9" s="8">
        <f>C9*F9</f>
        <v>0</v>
      </c>
    </row>
    <row r="10" ht="12.75" customHeight="1">
      <c r="F10" s="11"/>
    </row>
    <row r="11" ht="12.75" customHeight="1">
      <c r="A11" s="7" t="s">
        <v>66</v>
      </c>
    </row>
    <row r="12" spans="2:9" ht="12.75" customHeight="1">
      <c r="B12" s="6" t="s">
        <v>67</v>
      </c>
      <c r="C12" s="8">
        <v>10</v>
      </c>
      <c r="D12" s="8">
        <f>C12*1.21</f>
        <v>12.1</v>
      </c>
      <c r="F12" s="9"/>
      <c r="H12" s="8">
        <f>I12*1.09</f>
        <v>0</v>
      </c>
      <c r="I12" s="8">
        <f>C12*F12</f>
        <v>0</v>
      </c>
    </row>
    <row r="13" spans="2:9" ht="12.75" customHeight="1">
      <c r="B13" s="6" t="s">
        <v>68</v>
      </c>
      <c r="C13" s="8">
        <v>20</v>
      </c>
      <c r="D13" s="8">
        <f>C13*1.21</f>
        <v>24.2</v>
      </c>
      <c r="F13" s="9"/>
      <c r="H13" s="8">
        <f>I13*1.09</f>
        <v>0</v>
      </c>
      <c r="I13" s="8">
        <f>C13*F13</f>
        <v>0</v>
      </c>
    </row>
    <row r="14" ht="12.75" customHeight="1"/>
    <row r="15" ht="12.75" customHeight="1">
      <c r="A15" s="7" t="s">
        <v>69</v>
      </c>
    </row>
    <row r="16" spans="2:9" ht="12.75" customHeight="1">
      <c r="B16" s="6" t="s">
        <v>70</v>
      </c>
      <c r="C16" s="8">
        <v>75</v>
      </c>
      <c r="D16" s="8">
        <f>C16*1.21</f>
        <v>90.75</v>
      </c>
      <c r="F16" s="9"/>
      <c r="H16" s="8">
        <f>I16*1.09</f>
        <v>0</v>
      </c>
      <c r="I16" s="8">
        <f>C16*F16</f>
        <v>0</v>
      </c>
    </row>
    <row r="17" spans="2:9" ht="12.75" customHeight="1">
      <c r="B17" s="6" t="s">
        <v>71</v>
      </c>
      <c r="C17" s="8">
        <v>10</v>
      </c>
      <c r="D17" s="8">
        <f>C17*1.21</f>
        <v>12.1</v>
      </c>
      <c r="F17" s="9"/>
      <c r="H17" s="8">
        <f>I17*1.09</f>
        <v>0</v>
      </c>
      <c r="I17" s="8">
        <f>C17*F17</f>
        <v>0</v>
      </c>
    </row>
    <row r="18" spans="2:9" ht="12.75" customHeight="1">
      <c r="B18" s="6" t="s">
        <v>72</v>
      </c>
      <c r="C18" s="8">
        <v>20</v>
      </c>
      <c r="D18" s="8">
        <f>C18*1.21</f>
        <v>24.2</v>
      </c>
      <c r="F18" s="9"/>
      <c r="H18" s="8">
        <f>I18*1.09</f>
        <v>0</v>
      </c>
      <c r="I18" s="8">
        <f>C18*F18</f>
        <v>0</v>
      </c>
    </row>
    <row r="19" spans="3:4" ht="12.75" customHeight="1">
      <c r="C19" s="8"/>
      <c r="D19" s="8"/>
    </row>
    <row r="20" spans="1:9" ht="12.75" customHeight="1">
      <c r="A20" s="7" t="s">
        <v>73</v>
      </c>
      <c r="C20" s="8"/>
      <c r="D20" s="8"/>
      <c r="H20" s="8"/>
      <c r="I20" s="8"/>
    </row>
    <row r="21" spans="2:9" ht="12.75" customHeight="1">
      <c r="B21" s="6" t="s">
        <v>74</v>
      </c>
      <c r="C21" s="8">
        <v>3.5</v>
      </c>
      <c r="D21" s="8">
        <f>C21*1.21</f>
        <v>4.234999999999999</v>
      </c>
      <c r="F21" s="9"/>
      <c r="H21" s="8">
        <f>I21*1.09</f>
        <v>0</v>
      </c>
      <c r="I21" s="8">
        <f>C21*F21</f>
        <v>0</v>
      </c>
    </row>
    <row r="22" spans="2:9" ht="12.75" customHeight="1">
      <c r="B22" s="6" t="s">
        <v>75</v>
      </c>
      <c r="C22" s="8">
        <v>3.5</v>
      </c>
      <c r="D22" s="8">
        <f>C22*1.21</f>
        <v>4.234999999999999</v>
      </c>
      <c r="F22" s="9"/>
      <c r="H22" s="8">
        <f>I22*1.09</f>
        <v>0</v>
      </c>
      <c r="I22" s="8">
        <f>C22*F22</f>
        <v>0</v>
      </c>
    </row>
    <row r="23" ht="12.75" customHeight="1"/>
    <row r="24" ht="12.75" customHeight="1">
      <c r="B24" s="14"/>
    </row>
    <row r="25" ht="12.75" customHeight="1">
      <c r="B25" s="14"/>
    </row>
    <row r="26" ht="12.75" customHeight="1">
      <c r="B26" s="14"/>
    </row>
    <row r="27" spans="2:6" ht="12.75" customHeight="1">
      <c r="B27" s="15"/>
      <c r="C27" s="16"/>
      <c r="D27" s="16"/>
      <c r="E27" s="17" t="s">
        <v>48</v>
      </c>
      <c r="F27" s="18" t="s">
        <v>49</v>
      </c>
    </row>
    <row r="28" spans="1:11" ht="12.75" customHeight="1">
      <c r="A28" s="2"/>
      <c r="B28" s="19" t="s">
        <v>50</v>
      </c>
      <c r="C28" s="11" t="s">
        <v>76</v>
      </c>
      <c r="E28" s="8">
        <f>F28*1.09</f>
        <v>0</v>
      </c>
      <c r="F28" s="20">
        <f>SUM(I5:I81)</f>
        <v>0</v>
      </c>
      <c r="I28" s="21" t="s">
        <v>52</v>
      </c>
      <c r="J28" s="22"/>
      <c r="K28" s="23"/>
    </row>
    <row r="29" spans="2:11" ht="12.75" customHeight="1">
      <c r="B29" s="24"/>
      <c r="C29" s="11"/>
      <c r="F29" s="20"/>
      <c r="I29" s="24"/>
      <c r="K29" s="20"/>
    </row>
    <row r="30" spans="2:11" ht="12.75" customHeight="1">
      <c r="B30" s="24"/>
      <c r="C30" s="11" t="s">
        <v>77</v>
      </c>
      <c r="E30" s="8">
        <f>F30*1.21</f>
        <v>72.6</v>
      </c>
      <c r="F30" s="20">
        <v>60</v>
      </c>
      <c r="I30" s="24" t="s">
        <v>54</v>
      </c>
      <c r="K30" s="20">
        <f>E32/K28</f>
        <v>0</v>
      </c>
    </row>
    <row r="31" spans="2:11" ht="12.75" customHeight="1">
      <c r="B31" s="24"/>
      <c r="C31" s="11"/>
      <c r="F31" s="20"/>
      <c r="I31" s="24"/>
      <c r="K31" s="20"/>
    </row>
    <row r="32" spans="2:11" ht="12.75" customHeight="1">
      <c r="B32" s="24"/>
      <c r="C32" s="7" t="s">
        <v>50</v>
      </c>
      <c r="E32" s="25">
        <f>SUM(E28:E31)</f>
        <v>72.6</v>
      </c>
      <c r="F32" s="20">
        <f>SUM(F28:F31)</f>
        <v>60</v>
      </c>
      <c r="I32" s="26" t="s">
        <v>55</v>
      </c>
      <c r="J32" s="27"/>
      <c r="K32" s="28">
        <f>F32/K28</f>
        <v>0</v>
      </c>
    </row>
    <row r="33" spans="2:6" ht="12.75" customHeight="1">
      <c r="B33" s="26"/>
      <c r="C33" s="29" t="s">
        <v>78</v>
      </c>
      <c r="D33" s="27"/>
      <c r="E33" s="30">
        <f>F32*0.21</f>
        <v>12.6</v>
      </c>
      <c r="F33" s="2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dataValidations count="2">
    <dataValidation type="decimal" operator="greaterThan" allowBlank="1" showInputMessage="1" showErrorMessage="1" prompt="Error - Minimaal 15" sqref="F5:F9 F12:F13 F16:F18 F21:F22">
      <formula1>14</formula1>
    </dataValidation>
    <dataValidation type="list" allowBlank="1" sqref="K6">
      <formula1>"15,16,17,18,19,20"</formula1>
      <formula2>0</formula2>
    </dataValidation>
  </dataValidations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Gerben de Vries</cp:lastModifiedBy>
  <dcterms:modified xsi:type="dcterms:W3CDTF">2024-02-16T13:50:13Z</dcterms:modified>
  <cp:category/>
  <cp:version/>
  <cp:contentType/>
  <cp:contentStatus/>
  <cp:revision>1</cp:revision>
</cp:coreProperties>
</file>